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690" windowHeight="65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'Blad1'!$A:$IV</definedName>
  </definedNames>
  <calcPr fullCalcOnLoad="1"/>
</workbook>
</file>

<file path=xl/sharedStrings.xml><?xml version="1.0" encoding="utf-8"?>
<sst xmlns="http://schemas.openxmlformats.org/spreadsheetml/2006/main" count="70" uniqueCount="53">
  <si>
    <t>Medlemsfordran</t>
  </si>
  <si>
    <t>Postgirot</t>
  </si>
  <si>
    <t>SUMMA TILLGÅNGAR</t>
  </si>
  <si>
    <t>TILLGÅNGAR</t>
  </si>
  <si>
    <t>SKULDER OCH EGET KAPITAL</t>
  </si>
  <si>
    <t>Balanserad vinst</t>
  </si>
  <si>
    <t>Årets resultat vinst / - förlust</t>
  </si>
  <si>
    <t>SUMMA SKULDER OCH EGET KAPITAL</t>
  </si>
  <si>
    <t>INTÄKTER</t>
  </si>
  <si>
    <t>Räntor</t>
  </si>
  <si>
    <t>Statliga bidrag</t>
  </si>
  <si>
    <t>SUMMA INTÄKTER</t>
  </si>
  <si>
    <t>KOSTNADER</t>
  </si>
  <si>
    <t>Käggebodavägen, sommar</t>
  </si>
  <si>
    <t>Käggebodavägen, vinter</t>
  </si>
  <si>
    <t>Övriga vägar, sommar</t>
  </si>
  <si>
    <t>Övriga vägar, vinter</t>
  </si>
  <si>
    <t>Viksäter andel</t>
  </si>
  <si>
    <t>Dikning</t>
  </si>
  <si>
    <t>Försäkringar</t>
  </si>
  <si>
    <t>SUMMA KOSTNADER</t>
  </si>
  <si>
    <t>SAMMANSTÄLLNING</t>
  </si>
  <si>
    <t>Upplupna kostnader och övriga skulder</t>
  </si>
  <si>
    <t>ÖVERFÖRES TILL NY RÄKNING</t>
  </si>
  <si>
    <t>UTTAGET FRÅN FOND</t>
  </si>
  <si>
    <t>Utfall 2005</t>
  </si>
  <si>
    <t>FOND</t>
  </si>
  <si>
    <t>Fond, Ingående</t>
  </si>
  <si>
    <t>Fond, uttaget från fonden</t>
  </si>
  <si>
    <t>Fond, Utgående</t>
  </si>
  <si>
    <t xml:space="preserve">Fond, Nordea  </t>
  </si>
  <si>
    <t>SUMMA KOSTNAD, AVSÄTTNING FOND</t>
  </si>
  <si>
    <t>2) Inklusive eventuella arvoden och sociala avgifter</t>
  </si>
  <si>
    <t>Stigar  2)</t>
  </si>
  <si>
    <t>Vägskyltar och farthinder 2)</t>
  </si>
  <si>
    <t xml:space="preserve">Grönområden  2) </t>
  </si>
  <si>
    <t>Kontors och portokostnad 2)</t>
  </si>
  <si>
    <t>Utfall 2006</t>
  </si>
  <si>
    <t>Budget 2007</t>
  </si>
  <si>
    <t>VIKSBERGS SAMFÄLLIGHETSFÖRENING</t>
  </si>
  <si>
    <t xml:space="preserve">Medlemsavgiften, 1 500:-/år </t>
  </si>
  <si>
    <t>BALANSRÄKNING år 2005, 2006 och 2007</t>
  </si>
  <si>
    <t>Utfall 2007</t>
  </si>
  <si>
    <t>Budget 2008</t>
  </si>
  <si>
    <t>RESULTATRÄKNING 2005, 2006 och 2007 samt BUDGET 2007 och 2008</t>
  </si>
  <si>
    <t xml:space="preserve">Styrelsearvoden inklusive sociala avgifter </t>
  </si>
  <si>
    <t>Fond,  Nordea    1)</t>
  </si>
  <si>
    <t>3) Fondering av 256 000: - skedde inte under 2007, utan blev uppskjutet till 2008-01-17.</t>
  </si>
  <si>
    <t>Fond, avsättning till fonden  3)</t>
  </si>
  <si>
    <t>1) Av fonde är 1 547 000: - fastränteplacerade från 2008-02-08 till 2009-02-09.</t>
  </si>
  <si>
    <t>ÅRETS RESULTAT  4)</t>
  </si>
  <si>
    <t>4) Det höga resultatet 2007 och låga budgeterade resultatet år 2008 beror bl a på den sena fonderingen , se 3)</t>
  </si>
  <si>
    <t xml:space="preserve">Övriga kostnader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</si>
</sst>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4" fontId="1" fillId="2" borderId="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4" fontId="1" fillId="2" borderId="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0" borderId="0" xfId="0" applyNumberFormat="1" applyBorder="1" applyAlignment="1">
      <alignment horizontal="right"/>
    </xf>
    <xf numFmtId="14" fontId="1" fillId="3" borderId="2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1" fillId="3" borderId="7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3" fontId="0" fillId="2" borderId="5" xfId="0" applyNumberForma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25">
      <selection activeCell="C46" sqref="C46"/>
    </sheetView>
  </sheetViews>
  <sheetFormatPr defaultColWidth="9.140625" defaultRowHeight="12.75"/>
  <cols>
    <col min="4" max="4" width="9.421875" style="0" customWidth="1"/>
    <col min="5" max="5" width="11.421875" style="32" customWidth="1"/>
    <col min="6" max="7" width="11.421875" style="52" customWidth="1"/>
    <col min="8" max="9" width="11.421875" style="1" customWidth="1"/>
  </cols>
  <sheetData>
    <row r="1" spans="1:7" ht="15.75">
      <c r="A1" s="7" t="s">
        <v>39</v>
      </c>
      <c r="B1" s="8"/>
      <c r="F1" s="47"/>
      <c r="G1" s="47"/>
    </row>
    <row r="2" spans="1:7" ht="15.75">
      <c r="A2" s="7"/>
      <c r="B2" s="8"/>
      <c r="F2" s="47"/>
      <c r="G2" s="47"/>
    </row>
    <row r="3" spans="1:7" ht="15.75">
      <c r="A3" s="9" t="s">
        <v>41</v>
      </c>
      <c r="B3" s="8"/>
      <c r="C3" s="5"/>
      <c r="D3" s="5"/>
      <c r="F3" s="47"/>
      <c r="G3" s="47"/>
    </row>
    <row r="4" spans="1:9" ht="12.75">
      <c r="A4" s="2"/>
      <c r="B4" s="3"/>
      <c r="C4" s="3"/>
      <c r="D4" s="3"/>
      <c r="E4" s="33"/>
      <c r="F4" s="48"/>
      <c r="G4" s="48"/>
      <c r="H4" s="4"/>
      <c r="I4" s="4"/>
    </row>
    <row r="5" spans="1:9" ht="12.75">
      <c r="A5" s="14" t="s">
        <v>3</v>
      </c>
      <c r="B5" s="15"/>
      <c r="C5" s="15"/>
      <c r="D5" s="15"/>
      <c r="E5" s="34">
        <v>38717</v>
      </c>
      <c r="F5" s="49">
        <v>39082</v>
      </c>
      <c r="G5" s="58">
        <v>39447</v>
      </c>
      <c r="H5" s="15"/>
      <c r="I5" s="16"/>
    </row>
    <row r="6" spans="1:9" ht="12.75">
      <c r="A6" s="17" t="s">
        <v>0</v>
      </c>
      <c r="B6" s="1"/>
      <c r="C6" s="1"/>
      <c r="D6" s="1"/>
      <c r="E6" s="35">
        <v>3600</v>
      </c>
      <c r="F6" s="50">
        <v>4800</v>
      </c>
      <c r="G6" s="59">
        <v>0</v>
      </c>
      <c r="I6" s="18"/>
    </row>
    <row r="7" spans="1:9" ht="12.75">
      <c r="A7" s="17" t="s">
        <v>1</v>
      </c>
      <c r="B7" s="1"/>
      <c r="C7" s="1"/>
      <c r="D7" s="1"/>
      <c r="E7" s="35">
        <v>384183.79</v>
      </c>
      <c r="F7" s="50">
        <v>460583.29</v>
      </c>
      <c r="G7" s="59">
        <v>877287.79</v>
      </c>
      <c r="I7" s="18"/>
    </row>
    <row r="8" spans="1:9" ht="12.75">
      <c r="A8" s="17" t="s">
        <v>46</v>
      </c>
      <c r="B8" s="1"/>
      <c r="C8" s="1"/>
      <c r="D8" s="1"/>
      <c r="E8" s="35">
        <v>736053.87</v>
      </c>
      <c r="F8" s="50">
        <v>1003692.8</v>
      </c>
      <c r="G8" s="59">
        <v>1035363.57</v>
      </c>
      <c r="I8" s="18"/>
    </row>
    <row r="9" spans="1:9" ht="12.75">
      <c r="A9" s="19" t="s">
        <v>2</v>
      </c>
      <c r="B9" s="20"/>
      <c r="C9" s="20"/>
      <c r="D9" s="20"/>
      <c r="E9" s="36">
        <f>SUM(E6:E8)</f>
        <v>1123837.66</v>
      </c>
      <c r="F9" s="51">
        <f>SUM(F6:F8)</f>
        <v>1469076.09</v>
      </c>
      <c r="G9" s="60">
        <f>SUM(G6:G8)</f>
        <v>1912651.3599999999</v>
      </c>
      <c r="H9" s="20"/>
      <c r="I9" s="21"/>
    </row>
    <row r="10" spans="1:9" ht="12.75">
      <c r="A10" s="3"/>
      <c r="B10" s="3"/>
      <c r="C10" s="3"/>
      <c r="D10" s="3"/>
      <c r="E10" s="33"/>
      <c r="F10" s="48"/>
      <c r="G10" s="48"/>
      <c r="H10" s="4"/>
      <c r="I10" s="4"/>
    </row>
    <row r="11" spans="1:9" ht="12.75">
      <c r="A11" s="14" t="s">
        <v>4</v>
      </c>
      <c r="B11" s="15"/>
      <c r="C11" s="15"/>
      <c r="D11" s="15"/>
      <c r="E11" s="34">
        <v>38717</v>
      </c>
      <c r="F11" s="49">
        <v>39082</v>
      </c>
      <c r="G11" s="58">
        <v>39447</v>
      </c>
      <c r="H11" s="15"/>
      <c r="I11" s="16"/>
    </row>
    <row r="12" spans="1:9" ht="12.75">
      <c r="A12" s="17" t="s">
        <v>22</v>
      </c>
      <c r="B12" s="1"/>
      <c r="C12" s="1"/>
      <c r="D12" s="1"/>
      <c r="E12" s="37">
        <v>49048</v>
      </c>
      <c r="F12" s="50">
        <v>51245</v>
      </c>
      <c r="G12" s="59">
        <v>73666</v>
      </c>
      <c r="I12" s="18"/>
    </row>
    <row r="13" spans="1:9" ht="12.75">
      <c r="A13" s="17" t="s">
        <v>30</v>
      </c>
      <c r="B13" s="1"/>
      <c r="C13" s="1"/>
      <c r="D13" s="1"/>
      <c r="E13" s="37">
        <f>SUM(E8)</f>
        <v>736053.87</v>
      </c>
      <c r="F13" s="50">
        <f>SUM(F8)</f>
        <v>1003692.8</v>
      </c>
      <c r="G13" s="59">
        <f>SUM(G8)</f>
        <v>1035363.57</v>
      </c>
      <c r="I13" s="18"/>
    </row>
    <row r="14" spans="1:9" ht="12.75">
      <c r="A14" s="17" t="s">
        <v>5</v>
      </c>
      <c r="B14" s="1"/>
      <c r="C14" s="1"/>
      <c r="D14" s="1"/>
      <c r="E14" s="37">
        <v>223302.29</v>
      </c>
      <c r="F14" s="50">
        <f>SUM(E14+E15)</f>
        <v>338735.79000000004</v>
      </c>
      <c r="G14" s="59">
        <v>414138.29</v>
      </c>
      <c r="I14" s="18"/>
    </row>
    <row r="15" spans="1:9" ht="12.75">
      <c r="A15" s="17" t="s">
        <v>6</v>
      </c>
      <c r="B15" s="1"/>
      <c r="C15" s="1"/>
      <c r="D15" s="1"/>
      <c r="E15" s="37">
        <f>SUM(E55)</f>
        <v>115433.5</v>
      </c>
      <c r="F15" s="50">
        <f>SUM(F55)</f>
        <v>75402.50000000006</v>
      </c>
      <c r="G15" s="59">
        <f>SUM(G55)</f>
        <v>389483.5</v>
      </c>
      <c r="I15" s="18"/>
    </row>
    <row r="16" spans="1:9" ht="12.75">
      <c r="A16" s="19" t="s">
        <v>7</v>
      </c>
      <c r="B16" s="20"/>
      <c r="C16" s="20"/>
      <c r="D16" s="20"/>
      <c r="E16" s="36">
        <f>SUM(E12:E15)</f>
        <v>1123837.6600000001</v>
      </c>
      <c r="F16" s="51">
        <f>SUM(F12:F15)</f>
        <v>1469076.09</v>
      </c>
      <c r="G16" s="60">
        <f>SUM(G12:G15)</f>
        <v>1912651.3599999999</v>
      </c>
      <c r="H16" s="20"/>
      <c r="I16" s="21"/>
    </row>
    <row r="17" spans="1:9" ht="12.75">
      <c r="A17" s="3"/>
      <c r="B17" s="3"/>
      <c r="C17" s="3"/>
      <c r="D17" s="3"/>
      <c r="E17" s="33"/>
      <c r="F17" s="48"/>
      <c r="G17" s="48"/>
      <c r="H17" s="4"/>
      <c r="I17" s="4"/>
    </row>
    <row r="18" spans="1:5" ht="15.75">
      <c r="A18" s="9" t="s">
        <v>44</v>
      </c>
      <c r="B18" s="5"/>
      <c r="C18" s="5"/>
      <c r="D18" s="5"/>
      <c r="E18" s="38"/>
    </row>
    <row r="19" spans="1:9" ht="12.75">
      <c r="A19" s="2"/>
      <c r="B19" s="3"/>
      <c r="C19" s="3"/>
      <c r="D19" s="3"/>
      <c r="E19" s="33"/>
      <c r="F19" s="48"/>
      <c r="G19" s="48"/>
      <c r="H19" s="4"/>
      <c r="I19" s="4"/>
    </row>
    <row r="20" spans="1:9" ht="12.75">
      <c r="A20" s="14" t="s">
        <v>8</v>
      </c>
      <c r="B20" s="15"/>
      <c r="C20" s="15"/>
      <c r="D20" s="15"/>
      <c r="E20" s="39" t="s">
        <v>25</v>
      </c>
      <c r="F20" s="53" t="s">
        <v>37</v>
      </c>
      <c r="G20" s="61" t="s">
        <v>42</v>
      </c>
      <c r="H20" s="22" t="s">
        <v>38</v>
      </c>
      <c r="I20" s="23" t="s">
        <v>43</v>
      </c>
    </row>
    <row r="21" spans="1:9" ht="12.75">
      <c r="A21" s="17" t="s">
        <v>40</v>
      </c>
      <c r="B21" s="1"/>
      <c r="C21" s="1"/>
      <c r="D21" s="1"/>
      <c r="E21" s="37">
        <v>593600</v>
      </c>
      <c r="F21" s="50">
        <v>593100</v>
      </c>
      <c r="G21" s="59">
        <v>589800</v>
      </c>
      <c r="H21" s="44">
        <v>588000</v>
      </c>
      <c r="I21" s="43">
        <v>588000</v>
      </c>
    </row>
    <row r="22" spans="1:9" ht="12.75">
      <c r="A22" s="17" t="s">
        <v>9</v>
      </c>
      <c r="B22" s="1"/>
      <c r="C22" s="1"/>
      <c r="D22" s="1"/>
      <c r="E22" s="37">
        <v>9017.62</v>
      </c>
      <c r="F22" s="50">
        <v>11638.93</v>
      </c>
      <c r="G22" s="59">
        <v>31670.77</v>
      </c>
      <c r="H22" s="44">
        <v>29753</v>
      </c>
      <c r="I22" s="43">
        <v>5056</v>
      </c>
    </row>
    <row r="23" spans="1:9" ht="12.75">
      <c r="A23" s="17" t="s">
        <v>10</v>
      </c>
      <c r="B23" s="1"/>
      <c r="C23" s="1"/>
      <c r="D23" s="1"/>
      <c r="E23" s="37">
        <v>14264</v>
      </c>
      <c r="F23" s="50">
        <v>14847</v>
      </c>
      <c r="G23" s="59">
        <v>15292</v>
      </c>
      <c r="H23" s="57">
        <v>15292</v>
      </c>
      <c r="I23" s="43">
        <v>15944</v>
      </c>
    </row>
    <row r="24" spans="1:9" ht="12.75">
      <c r="A24" s="19" t="s">
        <v>11</v>
      </c>
      <c r="B24" s="20"/>
      <c r="C24" s="20"/>
      <c r="D24" s="20"/>
      <c r="E24" s="36">
        <f>SUM(E21:E23)</f>
        <v>616881.62</v>
      </c>
      <c r="F24" s="51">
        <f>SUM(F21:F23)</f>
        <v>619585.93</v>
      </c>
      <c r="G24" s="60">
        <f>SUM(G21:G23)</f>
        <v>636762.77</v>
      </c>
      <c r="H24" s="24">
        <f>SUM(H21:H23)</f>
        <v>633045</v>
      </c>
      <c r="I24" s="25">
        <f>SUM(I21:I23)</f>
        <v>609000</v>
      </c>
    </row>
    <row r="25" spans="1:9" ht="12.75">
      <c r="A25" s="3"/>
      <c r="B25" s="3"/>
      <c r="C25" s="3"/>
      <c r="D25" s="3"/>
      <c r="E25" s="33"/>
      <c r="F25" s="48"/>
      <c r="G25" s="48"/>
      <c r="H25" s="4"/>
      <c r="I25" s="4"/>
    </row>
    <row r="26" spans="1:9" ht="12.75">
      <c r="A26" s="14" t="s">
        <v>12</v>
      </c>
      <c r="B26" s="15"/>
      <c r="C26" s="15"/>
      <c r="D26" s="15"/>
      <c r="E26" s="39" t="s">
        <v>25</v>
      </c>
      <c r="F26" s="53" t="s">
        <v>37</v>
      </c>
      <c r="G26" s="61" t="s">
        <v>42</v>
      </c>
      <c r="H26" s="22" t="s">
        <v>38</v>
      </c>
      <c r="I26" s="23" t="s">
        <v>43</v>
      </c>
    </row>
    <row r="27" spans="1:9" ht="12.75">
      <c r="A27" s="17" t="s">
        <v>45</v>
      </c>
      <c r="B27" s="1"/>
      <c r="C27" s="1"/>
      <c r="D27" s="1"/>
      <c r="E27" s="37">
        <v>58643</v>
      </c>
      <c r="F27" s="50">
        <v>56726</v>
      </c>
      <c r="G27" s="59">
        <v>59627</v>
      </c>
      <c r="H27" s="44">
        <v>61000</v>
      </c>
      <c r="I27" s="43">
        <v>70000</v>
      </c>
    </row>
    <row r="28" spans="1:9" ht="12.75">
      <c r="A28" s="17" t="s">
        <v>36</v>
      </c>
      <c r="B28" s="1"/>
      <c r="C28" s="1"/>
      <c r="D28" s="1"/>
      <c r="E28" s="37">
        <v>18291.5</v>
      </c>
      <c r="F28" s="50">
        <v>14121.5</v>
      </c>
      <c r="G28" s="59">
        <v>14263.5</v>
      </c>
      <c r="H28" s="44">
        <v>17000</v>
      </c>
      <c r="I28" s="43">
        <v>19000</v>
      </c>
    </row>
    <row r="29" spans="1:9" ht="12.75">
      <c r="A29" s="17" t="s">
        <v>13</v>
      </c>
      <c r="B29" s="1"/>
      <c r="C29" s="1"/>
      <c r="D29" s="1"/>
      <c r="E29" s="37">
        <v>4960</v>
      </c>
      <c r="F29" s="50">
        <v>6858</v>
      </c>
      <c r="G29" s="59">
        <v>2060</v>
      </c>
      <c r="H29" s="44">
        <v>8000</v>
      </c>
      <c r="I29" s="43">
        <v>10000</v>
      </c>
    </row>
    <row r="30" spans="1:9" ht="12.75">
      <c r="A30" s="17" t="s">
        <v>14</v>
      </c>
      <c r="B30" s="1"/>
      <c r="C30" s="1"/>
      <c r="D30" s="1"/>
      <c r="E30" s="37">
        <v>33253</v>
      </c>
      <c r="F30" s="50">
        <v>42481</v>
      </c>
      <c r="G30" s="59">
        <v>22623</v>
      </c>
      <c r="H30" s="44">
        <v>40000</v>
      </c>
      <c r="I30" s="43">
        <v>45000</v>
      </c>
    </row>
    <row r="31" spans="1:9" ht="12.75">
      <c r="A31" s="17" t="s">
        <v>15</v>
      </c>
      <c r="B31" s="1"/>
      <c r="C31" s="1"/>
      <c r="D31" s="1"/>
      <c r="E31" s="37">
        <v>11404</v>
      </c>
      <c r="F31" s="50">
        <v>22179</v>
      </c>
      <c r="G31" s="59">
        <v>4121</v>
      </c>
      <c r="H31" s="44">
        <v>25000</v>
      </c>
      <c r="I31" s="43">
        <v>25000</v>
      </c>
    </row>
    <row r="32" spans="1:9" ht="12.75">
      <c r="A32" s="17" t="s">
        <v>16</v>
      </c>
      <c r="B32" s="1"/>
      <c r="C32" s="1"/>
      <c r="D32" s="1"/>
      <c r="E32" s="37">
        <v>50662</v>
      </c>
      <c r="F32" s="50">
        <v>90264</v>
      </c>
      <c r="G32" s="59">
        <v>46346</v>
      </c>
      <c r="H32" s="44">
        <v>85000</v>
      </c>
      <c r="I32" s="43">
        <v>65000</v>
      </c>
    </row>
    <row r="33" spans="1:9" ht="12.75">
      <c r="A33" s="17" t="s">
        <v>17</v>
      </c>
      <c r="B33" s="1"/>
      <c r="C33" s="1"/>
      <c r="D33" s="1"/>
      <c r="E33" s="37">
        <v>20000</v>
      </c>
      <c r="F33" s="50">
        <v>20000</v>
      </c>
      <c r="G33" s="59">
        <v>20000</v>
      </c>
      <c r="H33" s="44">
        <v>20000</v>
      </c>
      <c r="I33" s="43">
        <v>20000</v>
      </c>
    </row>
    <row r="34" spans="1:9" ht="12.75">
      <c r="A34" s="17" t="s">
        <v>35</v>
      </c>
      <c r="B34" s="1"/>
      <c r="C34" s="1"/>
      <c r="D34" s="1"/>
      <c r="E34" s="37">
        <v>37421</v>
      </c>
      <c r="F34" s="50">
        <v>19550</v>
      </c>
      <c r="G34" s="59">
        <v>23553</v>
      </c>
      <c r="H34" s="44">
        <v>60000</v>
      </c>
      <c r="I34" s="43">
        <v>60000</v>
      </c>
    </row>
    <row r="35" spans="1:9" ht="12.75">
      <c r="A35" s="17" t="s">
        <v>34</v>
      </c>
      <c r="B35" s="1"/>
      <c r="C35" s="1"/>
      <c r="D35" s="1"/>
      <c r="E35" s="37">
        <v>141</v>
      </c>
      <c r="F35" s="50">
        <v>834</v>
      </c>
      <c r="G35" s="59">
        <v>12410</v>
      </c>
      <c r="H35" s="44">
        <v>9400</v>
      </c>
      <c r="I35" s="43">
        <v>5000</v>
      </c>
    </row>
    <row r="36" spans="1:9" ht="12.75">
      <c r="A36" s="17" t="s">
        <v>18</v>
      </c>
      <c r="B36" s="1"/>
      <c r="C36" s="1"/>
      <c r="D36" s="1"/>
      <c r="E36" s="37">
        <v>0</v>
      </c>
      <c r="F36" s="50">
        <v>0</v>
      </c>
      <c r="G36" s="59">
        <v>0</v>
      </c>
      <c r="H36" s="44">
        <v>5000</v>
      </c>
      <c r="I36" s="66">
        <v>10000</v>
      </c>
    </row>
    <row r="37" spans="1:9" ht="12.75">
      <c r="A37" s="17" t="s">
        <v>33</v>
      </c>
      <c r="B37" s="1"/>
      <c r="C37" s="1"/>
      <c r="D37" s="1"/>
      <c r="E37" s="37">
        <v>0</v>
      </c>
      <c r="F37" s="50">
        <v>612</v>
      </c>
      <c r="G37" s="59">
        <v>7813</v>
      </c>
      <c r="H37" s="44">
        <v>15000</v>
      </c>
      <c r="I37" s="43">
        <v>20000</v>
      </c>
    </row>
    <row r="38" spans="1:9" ht="12.75">
      <c r="A38" s="17" t="s">
        <v>19</v>
      </c>
      <c r="B38" s="1"/>
      <c r="C38" s="1"/>
      <c r="D38" s="1"/>
      <c r="E38" s="37">
        <v>1355</v>
      </c>
      <c r="F38" s="50">
        <v>1355</v>
      </c>
      <c r="G38" s="59">
        <v>1355</v>
      </c>
      <c r="H38" s="44">
        <v>1400</v>
      </c>
      <c r="I38" s="43">
        <v>1500</v>
      </c>
    </row>
    <row r="39" spans="1:9" ht="12.75">
      <c r="A39" s="17" t="s">
        <v>52</v>
      </c>
      <c r="B39" s="1"/>
      <c r="C39" s="1"/>
      <c r="D39" s="1"/>
      <c r="E39" s="37">
        <v>300</v>
      </c>
      <c r="F39" s="50">
        <v>1564</v>
      </c>
      <c r="G39" s="59">
        <v>1437</v>
      </c>
      <c r="H39" s="44">
        <v>1500</v>
      </c>
      <c r="I39" s="43">
        <v>1500</v>
      </c>
    </row>
    <row r="40" spans="1:9" ht="12.75">
      <c r="A40" s="19" t="s">
        <v>20</v>
      </c>
      <c r="B40" s="20"/>
      <c r="C40" s="20"/>
      <c r="D40" s="20"/>
      <c r="E40" s="36">
        <f>SUM(E27:E39)</f>
        <v>236430.5</v>
      </c>
      <c r="F40" s="51">
        <f>SUM(F27:F39)</f>
        <v>276544.5</v>
      </c>
      <c r="G40" s="60">
        <f>SUM(G27:G39)</f>
        <v>215608.5</v>
      </c>
      <c r="H40" s="24">
        <f>SUM(H27:H39)</f>
        <v>348300</v>
      </c>
      <c r="I40" s="25">
        <f>SUM(I27:I39)</f>
        <v>352000</v>
      </c>
    </row>
    <row r="41" spans="1:9" ht="12.75">
      <c r="A41" s="6"/>
      <c r="B41" s="1"/>
      <c r="C41" s="1"/>
      <c r="D41" s="1"/>
      <c r="E41" s="40"/>
      <c r="F41" s="54"/>
      <c r="G41" s="54"/>
      <c r="H41" s="6"/>
      <c r="I41" s="6"/>
    </row>
    <row r="42" spans="1:9" ht="12.75">
      <c r="A42" s="14" t="s">
        <v>26</v>
      </c>
      <c r="B42" s="15"/>
      <c r="C42" s="15"/>
      <c r="D42" s="15"/>
      <c r="E42" s="39" t="s">
        <v>25</v>
      </c>
      <c r="F42" s="53" t="s">
        <v>37</v>
      </c>
      <c r="G42" s="61" t="s">
        <v>42</v>
      </c>
      <c r="H42" s="22" t="s">
        <v>38</v>
      </c>
      <c r="I42" s="23" t="s">
        <v>43</v>
      </c>
    </row>
    <row r="43" spans="1:9" ht="12.75">
      <c r="A43" s="17" t="s">
        <v>27</v>
      </c>
      <c r="B43" s="1"/>
      <c r="C43" s="1"/>
      <c r="D43" s="1"/>
      <c r="E43" s="37">
        <v>471036.25</v>
      </c>
      <c r="F43" s="50">
        <f>SUM(E46)</f>
        <v>736053.87</v>
      </c>
      <c r="G43" s="59">
        <v>1003692.8</v>
      </c>
      <c r="H43" s="44">
        <f>SUM(F46)</f>
        <v>1003692.8</v>
      </c>
      <c r="I43" s="43">
        <v>1035363.57</v>
      </c>
    </row>
    <row r="44" spans="1:9" ht="12.75">
      <c r="A44" s="17" t="s">
        <v>48</v>
      </c>
      <c r="B44" s="1"/>
      <c r="C44" s="1"/>
      <c r="D44" s="1"/>
      <c r="E44" s="37">
        <v>265017.62</v>
      </c>
      <c r="F44" s="50">
        <v>267638.93</v>
      </c>
      <c r="G44" s="59">
        <v>31670.77</v>
      </c>
      <c r="H44" s="44">
        <v>284745</v>
      </c>
      <c r="I44" s="43">
        <v>513000</v>
      </c>
    </row>
    <row r="45" spans="1:9" ht="12.75">
      <c r="A45" s="17" t="s">
        <v>28</v>
      </c>
      <c r="B45" s="1"/>
      <c r="C45" s="1"/>
      <c r="D45" s="1"/>
      <c r="E45" s="37">
        <v>0</v>
      </c>
      <c r="F45" s="50">
        <v>0</v>
      </c>
      <c r="G45" s="59">
        <v>0</v>
      </c>
      <c r="H45" s="1">
        <v>0</v>
      </c>
      <c r="I45" s="18">
        <v>0</v>
      </c>
    </row>
    <row r="46" spans="1:9" s="11" customFormat="1" ht="12.75">
      <c r="A46" s="19" t="s">
        <v>29</v>
      </c>
      <c r="B46" s="24"/>
      <c r="C46" s="24"/>
      <c r="D46" s="24"/>
      <c r="E46" s="36">
        <f>SUM(E43:E44)-(E45)</f>
        <v>736053.87</v>
      </c>
      <c r="F46" s="51">
        <f>SUM(F43:F44)-(F45)</f>
        <v>1003692.8</v>
      </c>
      <c r="G46" s="60">
        <f>SUM(G43:G44)-(G45)</f>
        <v>1035363.5700000001</v>
      </c>
      <c r="H46" s="45">
        <f>SUM(H43+H44-H45)</f>
        <v>1288437.8</v>
      </c>
      <c r="I46" s="46">
        <f>SUM(I43+I44-I45)</f>
        <v>1548363.5699999998</v>
      </c>
    </row>
    <row r="47" spans="1:9" s="11" customFormat="1" ht="12.75">
      <c r="A47" s="6"/>
      <c r="B47" s="6"/>
      <c r="C47" s="6"/>
      <c r="D47" s="6"/>
      <c r="E47" s="40"/>
      <c r="F47" s="54"/>
      <c r="G47" s="54"/>
      <c r="H47" s="6"/>
      <c r="I47" s="6"/>
    </row>
    <row r="48" spans="1:9" ht="12.75">
      <c r="A48" s="14" t="s">
        <v>21</v>
      </c>
      <c r="B48" s="15"/>
      <c r="C48" s="15"/>
      <c r="D48" s="15"/>
      <c r="E48" s="39" t="s">
        <v>25</v>
      </c>
      <c r="F48" s="53" t="s">
        <v>37</v>
      </c>
      <c r="G48" s="61" t="s">
        <v>42</v>
      </c>
      <c r="H48" s="22" t="s">
        <v>38</v>
      </c>
      <c r="I48" s="23" t="s">
        <v>43</v>
      </c>
    </row>
    <row r="49" spans="1:9" ht="12.75">
      <c r="A49" s="26" t="s">
        <v>11</v>
      </c>
      <c r="B49" s="13"/>
      <c r="C49" s="13"/>
      <c r="D49" s="13"/>
      <c r="E49" s="35">
        <f>SUM(E24)</f>
        <v>616881.62</v>
      </c>
      <c r="F49" s="50">
        <f>SUM(F24)</f>
        <v>619585.93</v>
      </c>
      <c r="G49" s="59">
        <f>SUM(G24)</f>
        <v>636762.77</v>
      </c>
      <c r="H49" s="13">
        <f>SUM(H24)</f>
        <v>633045</v>
      </c>
      <c r="I49" s="27">
        <f>SUM(I24)</f>
        <v>609000</v>
      </c>
    </row>
    <row r="50" spans="1:9" ht="12.75">
      <c r="A50" s="26" t="s">
        <v>20</v>
      </c>
      <c r="B50" s="13"/>
      <c r="C50" s="13"/>
      <c r="D50" s="13"/>
      <c r="E50" s="35">
        <f>SUM(E40)</f>
        <v>236430.5</v>
      </c>
      <c r="F50" s="50">
        <f>SUM(F40)</f>
        <v>276544.5</v>
      </c>
      <c r="G50" s="59">
        <f>SUM(G40)</f>
        <v>215608.5</v>
      </c>
      <c r="H50" s="13">
        <f>SUM(H40)</f>
        <v>348300</v>
      </c>
      <c r="I50" s="27">
        <f>SUM(I40)</f>
        <v>352000</v>
      </c>
    </row>
    <row r="51" spans="1:9" ht="12.75">
      <c r="A51" s="26" t="s">
        <v>31</v>
      </c>
      <c r="B51" s="13"/>
      <c r="C51" s="13"/>
      <c r="D51" s="13"/>
      <c r="E51" s="35">
        <f>SUM(E44)</f>
        <v>265017.62</v>
      </c>
      <c r="F51" s="50">
        <f>SUM(F44)</f>
        <v>267638.93</v>
      </c>
      <c r="G51" s="59">
        <f>SUM(G44)</f>
        <v>31670.77</v>
      </c>
      <c r="H51" s="13">
        <f>SUM(H44)</f>
        <v>284745</v>
      </c>
      <c r="I51" s="27">
        <f>SUM(I44)</f>
        <v>513000</v>
      </c>
    </row>
    <row r="52" spans="1:9" ht="12.75">
      <c r="A52" s="28" t="s">
        <v>50</v>
      </c>
      <c r="B52" s="1"/>
      <c r="C52" s="1"/>
      <c r="D52" s="1"/>
      <c r="E52" s="40">
        <f>SUM(E49-E50-E51)</f>
        <v>115433.5</v>
      </c>
      <c r="F52" s="54">
        <f>SUM(F49-F50-F51)</f>
        <v>75402.50000000006</v>
      </c>
      <c r="G52" s="62">
        <f>SUM(G49-G50-G51)</f>
        <v>389483.5</v>
      </c>
      <c r="H52" s="6">
        <f>SUM(H49-H50-H51)</f>
        <v>0</v>
      </c>
      <c r="I52" s="29">
        <f>SUM(I49-I50-I51)</f>
        <v>-256000</v>
      </c>
    </row>
    <row r="53" spans="1:9" ht="12.75">
      <c r="A53" s="28"/>
      <c r="B53" s="1"/>
      <c r="C53" s="1"/>
      <c r="D53" s="1"/>
      <c r="E53" s="40"/>
      <c r="F53" s="54"/>
      <c r="G53" s="62"/>
      <c r="H53" s="6"/>
      <c r="I53" s="29"/>
    </row>
    <row r="54" spans="1:9" s="11" customFormat="1" ht="12.75">
      <c r="A54" s="30" t="s">
        <v>24</v>
      </c>
      <c r="B54" s="6"/>
      <c r="C54" s="6"/>
      <c r="D54" s="6"/>
      <c r="E54" s="40">
        <f>SUM(E45)</f>
        <v>0</v>
      </c>
      <c r="F54" s="54">
        <f>SUM(F45)</f>
        <v>0</v>
      </c>
      <c r="G54" s="63">
        <v>0</v>
      </c>
      <c r="H54" s="6">
        <f>SUM(H45)</f>
        <v>0</v>
      </c>
      <c r="I54" s="29">
        <f>SUM(I45)</f>
        <v>0</v>
      </c>
    </row>
    <row r="55" spans="1:9" s="11" customFormat="1" ht="12.75">
      <c r="A55" s="31" t="s">
        <v>23</v>
      </c>
      <c r="B55" s="24"/>
      <c r="C55" s="24"/>
      <c r="D55" s="24"/>
      <c r="E55" s="36">
        <f>SUM(E52+E54)</f>
        <v>115433.5</v>
      </c>
      <c r="F55" s="51">
        <f>SUM(F52+F54)</f>
        <v>75402.50000000006</v>
      </c>
      <c r="G55" s="60">
        <f>SUM(G52-G53-G54)</f>
        <v>389483.5</v>
      </c>
      <c r="H55" s="24">
        <f>SUM(H52+H54)</f>
        <v>0</v>
      </c>
      <c r="I55" s="25">
        <f>SUM(I52+I54)</f>
        <v>-256000</v>
      </c>
    </row>
    <row r="56" spans="1:9" s="11" customFormat="1" ht="12.75">
      <c r="A56" s="12"/>
      <c r="E56" s="41"/>
      <c r="F56" s="55"/>
      <c r="G56" s="64"/>
      <c r="H56" s="6"/>
      <c r="I56" s="6"/>
    </row>
    <row r="57" spans="1:9" s="11" customFormat="1" ht="12.75">
      <c r="A57" s="10" t="s">
        <v>49</v>
      </c>
      <c r="B57" s="5"/>
      <c r="C57" s="5"/>
      <c r="D57" s="5"/>
      <c r="E57" s="42"/>
      <c r="F57" s="56"/>
      <c r="G57" s="65"/>
      <c r="H57" s="13"/>
      <c r="I57" s="13"/>
    </row>
    <row r="58" ht="12.75">
      <c r="A58" s="10" t="s">
        <v>32</v>
      </c>
    </row>
    <row r="59" spans="1:9" s="11" customFormat="1" ht="12.75">
      <c r="A59" s="10" t="s">
        <v>47</v>
      </c>
      <c r="B59" s="5"/>
      <c r="C59" s="5"/>
      <c r="D59" s="5"/>
      <c r="E59" s="42"/>
      <c r="F59" s="56"/>
      <c r="G59" s="65"/>
      <c r="H59" s="13"/>
      <c r="I59" s="13"/>
    </row>
    <row r="60" ht="12.75">
      <c r="A60" s="10" t="s">
        <v>51</v>
      </c>
    </row>
  </sheetData>
  <printOptions/>
  <pageMargins left="0.5905511811023623" right="0.3937007874015748" top="0.3937007874015748" bottom="0.3937007874015748" header="0.3937007874015748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Elfving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Elfving</dc:creator>
  <cp:keywords/>
  <dc:description/>
  <cp:lastModifiedBy>Lennart Elfving</cp:lastModifiedBy>
  <cp:lastPrinted>2007-01-10T22:17:41Z</cp:lastPrinted>
  <dcterms:created xsi:type="dcterms:W3CDTF">2001-02-05T15:13:36Z</dcterms:created>
  <dcterms:modified xsi:type="dcterms:W3CDTF">2008-03-26T23:12:54Z</dcterms:modified>
  <cp:category/>
  <cp:version/>
  <cp:contentType/>
  <cp:contentStatus/>
</cp:coreProperties>
</file>